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xr:revisionPtr revIDLastSave="0" documentId="8_{9007F85F-0282-43F7-8EAC-6007E4A87FBE}" xr6:coauthVersionLast="45" xr6:coauthVersionMax="45" xr10:uidLastSave="{00000000-0000-0000-0000-000000000000}"/>
  <bookViews>
    <workbookView xWindow="1125" yWindow="1125" windowWidth="15465" windowHeight="152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D40" i="1" s="1"/>
  <c r="D27" i="1"/>
  <c r="D16" i="1"/>
  <c r="D18" i="1" s="1"/>
  <c r="D29" i="1" s="1"/>
  <c r="D42" i="1" l="1"/>
  <c r="E34" i="1" s="1"/>
  <c r="D31" i="1"/>
  <c r="D44" i="1" s="1"/>
  <c r="D48" i="1" s="1"/>
  <c r="E19" i="1" l="1"/>
  <c r="E42" i="1" s="1"/>
</calcChain>
</file>

<file path=xl/sharedStrings.xml><?xml version="1.0" encoding="utf-8"?>
<sst xmlns="http://schemas.openxmlformats.org/spreadsheetml/2006/main" count="46" uniqueCount="44">
  <si>
    <t>Borrower Loan Calculation Worksheet</t>
  </si>
  <si>
    <t>Expense Period:  (January 2019 - December 2019) or (July 2019 - June 2020)</t>
  </si>
  <si>
    <t>Use this form if all of the following applies:</t>
  </si>
  <si>
    <t>W-2 Payroll Expense</t>
  </si>
  <si>
    <t>Quarter 1 Form 941 - Line 2  (If non-Profit Business, use Line 5C)</t>
  </si>
  <si>
    <t>Quarter 2 Form 941 - Line 2  (If non-Profit Business, use Line 5C)</t>
  </si>
  <si>
    <t>Quarter 3 Form 941 - Line 2  (If non-Profit Business, use Line 5C)</t>
  </si>
  <si>
    <t>Quarter 4 Form 941 - Line 2  (If non-Profit Business, use Line 5C)</t>
  </si>
  <si>
    <t xml:space="preserve">Plus:  Employee Benefits Paid by Employer (do not include benefits paid by employee) </t>
  </si>
  <si>
    <t>Plus:  State Unemployment Taxes paid by Employer (do not include taxes paid by employee)</t>
  </si>
  <si>
    <t>Total Payroll (W-2) Expense</t>
  </si>
  <si>
    <t>Less:  Amount of all employee compensation over $100,000  (Example:  If two employees make $108,000 each, then input $16,000 on this row)</t>
  </si>
  <si>
    <t>Eligible Other Business Expenses</t>
  </si>
  <si>
    <t>Plus:  Business mortgage interest - Year 2019</t>
  </si>
  <si>
    <t>Plus:  Interest paid on other business debt - Year 2019</t>
  </si>
  <si>
    <t>Plus:  Commercial Property Rent - Year 2019</t>
  </si>
  <si>
    <t>Plus:  Commercial Property Utilities - Year 2019</t>
  </si>
  <si>
    <t>Total Other Eligible Expenses</t>
  </si>
  <si>
    <t>Grand Total of eligible payroll (W-2) and other eligible expenses</t>
  </si>
  <si>
    <t xml:space="preserve"> </t>
  </si>
  <si>
    <t>Line A</t>
  </si>
  <si>
    <t>Maximum Loan Amount</t>
  </si>
  <si>
    <t>Line B</t>
  </si>
  <si>
    <t>Line C</t>
  </si>
  <si>
    <t>Monthly Average x 3(months)</t>
  </si>
  <si>
    <t>Line D</t>
  </si>
  <si>
    <t>Line E</t>
  </si>
  <si>
    <t>Line F</t>
  </si>
  <si>
    <t>Number of Full Time Employees</t>
  </si>
  <si>
    <t xml:space="preserve">    *Your business may or may not have W-2 employees</t>
  </si>
  <si>
    <t xml:space="preserve">    *You choose to use the most recent trailing 12 months of eligible compensation and expenses ending June 2020 (for example: July 2019 - June 2020)</t>
  </si>
  <si>
    <t>Add back Amortization, if applicable</t>
  </si>
  <si>
    <t>Add back Depreciation, if applicable</t>
  </si>
  <si>
    <t>Less:  Amount of above compensation over $100,000  (Example:  If total compensation is $108,000, then input $8,000 on this row)</t>
  </si>
  <si>
    <t>Eligible Compensation &amp; Payroll (W-2) Expense</t>
  </si>
  <si>
    <t>Monthly Average Compensation and Eligible Expenses x 3 (months)</t>
  </si>
  <si>
    <t>Partnerships</t>
  </si>
  <si>
    <t xml:space="preserve">    *Your business is a general partnership</t>
  </si>
  <si>
    <t xml:space="preserve">    *You choose to use 2019 eligible compensation and other business expense (January - December) and you were in business for the entire year OR</t>
  </si>
  <si>
    <t>Partner Compensation</t>
  </si>
  <si>
    <t>Partnership Net Income</t>
  </si>
  <si>
    <t xml:space="preserve">Total Partner compensation </t>
  </si>
  <si>
    <t xml:space="preserve">Eligible Partner Compensation </t>
  </si>
  <si>
    <t>Eligible Loan Amount Requested (Enter the lesser of Line C or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</si>
</sst>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1" xfId="0" applyFill="1" applyBorder="1"/>
    <xf numFmtId="44" fontId="0" fillId="2" borderId="5" xfId="1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0" borderId="0" xfId="0" applyFont="1"/>
    <xf numFmtId="44" fontId="0" fillId="2" borderId="3" xfId="0" applyNumberFormat="1" applyFill="1" applyBorder="1"/>
    <xf numFmtId="0" fontId="5" fillId="4" borderId="1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0" fillId="2" borderId="2" xfId="0" applyFill="1" applyBorder="1"/>
    <xf numFmtId="0" fontId="2" fillId="5" borderId="1" xfId="0" applyFont="1" applyFill="1" applyBorder="1" applyAlignment="1">
      <alignment horizontal="left"/>
    </xf>
    <xf numFmtId="0" fontId="0" fillId="5" borderId="16" xfId="0" applyFill="1" applyBorder="1"/>
    <xf numFmtId="44" fontId="0" fillId="5" borderId="9" xfId="1" applyFont="1" applyFill="1" applyBorder="1"/>
    <xf numFmtId="0" fontId="0" fillId="5" borderId="2" xfId="0" applyFill="1" applyBorder="1"/>
    <xf numFmtId="0" fontId="0" fillId="5" borderId="9" xfId="0" applyFill="1" applyBorder="1"/>
    <xf numFmtId="0" fontId="2" fillId="5" borderId="1" xfId="0" applyFont="1" applyFill="1" applyBorder="1"/>
    <xf numFmtId="44" fontId="1" fillId="5" borderId="9" xfId="1" applyFont="1" applyFill="1" applyBorder="1"/>
    <xf numFmtId="0" fontId="2" fillId="5" borderId="21" xfId="0" applyFont="1" applyFill="1" applyBorder="1"/>
    <xf numFmtId="44" fontId="1" fillId="5" borderId="11" xfId="1" applyFont="1" applyFill="1" applyBorder="1"/>
    <xf numFmtId="0" fontId="2" fillId="5" borderId="10" xfId="0" applyFont="1" applyFill="1" applyBorder="1"/>
    <xf numFmtId="44" fontId="0" fillId="5" borderId="24" xfId="0" applyNumberFormat="1" applyFill="1" applyBorder="1"/>
    <xf numFmtId="9" fontId="0" fillId="2" borderId="4" xfId="2" applyFont="1" applyFill="1" applyBorder="1" applyAlignment="1">
      <alignment vertical="center"/>
    </xf>
    <xf numFmtId="9" fontId="0" fillId="5" borderId="25" xfId="2" applyFont="1" applyFill="1" applyBorder="1" applyAlignment="1">
      <alignment horizontal="center" vertical="center"/>
    </xf>
    <xf numFmtId="0" fontId="0" fillId="5" borderId="11" xfId="0" applyFill="1" applyBorder="1"/>
    <xf numFmtId="44" fontId="0" fillId="5" borderId="23" xfId="0" applyNumberFormat="1" applyFill="1" applyBorder="1"/>
    <xf numFmtId="44" fontId="0" fillId="5" borderId="11" xfId="1" applyFont="1" applyFill="1" applyBorder="1"/>
    <xf numFmtId="44" fontId="0" fillId="5" borderId="15" xfId="1" applyFont="1" applyFill="1" applyBorder="1"/>
    <xf numFmtId="44" fontId="0" fillId="5" borderId="13" xfId="1" applyFont="1" applyFill="1" applyBorder="1"/>
    <xf numFmtId="0" fontId="0" fillId="2" borderId="18" xfId="0" applyFill="1" applyBorder="1"/>
    <xf numFmtId="0" fontId="0" fillId="2" borderId="1" xfId="0" applyFill="1" applyBorder="1" applyAlignment="1">
      <alignment wrapText="1"/>
    </xf>
    <xf numFmtId="9" fontId="0" fillId="2" borderId="21" xfId="2" applyFont="1" applyFill="1" applyBorder="1" applyAlignment="1">
      <alignment vertical="center"/>
    </xf>
    <xf numFmtId="0" fontId="0" fillId="5" borderId="26" xfId="0" applyFill="1" applyBorder="1"/>
    <xf numFmtId="0" fontId="4" fillId="5" borderId="1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4" fontId="0" fillId="3" borderId="11" xfId="1" applyFont="1" applyFill="1" applyBorder="1" applyProtection="1">
      <protection locked="0"/>
    </xf>
    <xf numFmtId="44" fontId="0" fillId="3" borderId="13" xfId="1" applyFont="1" applyFill="1" applyBorder="1" applyProtection="1">
      <protection locked="0"/>
    </xf>
    <xf numFmtId="44" fontId="0" fillId="3" borderId="9" xfId="1" applyFont="1" applyFill="1" applyBorder="1" applyProtection="1">
      <protection locked="0"/>
    </xf>
    <xf numFmtId="44" fontId="0" fillId="3" borderId="12" xfId="1" applyFont="1" applyFill="1" applyBorder="1" applyProtection="1">
      <protection locked="0"/>
    </xf>
    <xf numFmtId="44" fontId="0" fillId="3" borderId="14" xfId="1" applyFont="1" applyFill="1" applyBorder="1" applyProtection="1">
      <protection locked="0"/>
    </xf>
    <xf numFmtId="44" fontId="0" fillId="3" borderId="17" xfId="1" applyFont="1" applyFill="1" applyBorder="1" applyProtection="1">
      <protection locked="0"/>
    </xf>
    <xf numFmtId="44" fontId="0" fillId="3" borderId="19" xfId="1" applyFont="1" applyFill="1" applyBorder="1" applyProtection="1">
      <protection locked="0"/>
    </xf>
    <xf numFmtId="1" fontId="1" fillId="3" borderId="19" xfId="1" applyNumberFormat="1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9" fontId="0" fillId="5" borderId="26" xfId="2" applyFont="1" applyFill="1" applyBorder="1" applyAlignment="1">
      <alignment horizontal="center" vertical="center"/>
    </xf>
    <xf numFmtId="9" fontId="0" fillId="5" borderId="27" xfId="2" applyFont="1" applyFill="1" applyBorder="1" applyAlignment="1">
      <alignment horizontal="center" vertical="center"/>
    </xf>
    <xf numFmtId="9" fontId="0" fillId="5" borderId="28" xfId="2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4"/>
  <sheetViews>
    <sheetView tabSelected="1" zoomScaleNormal="100" workbookViewId="0">
      <selection activeCell="D13" sqref="D13"/>
    </sheetView>
  </sheetViews>
  <sheetFormatPr defaultRowHeight="15" x14ac:dyDescent="0.25"/>
  <cols>
    <col min="1" max="1" width="1.5703125" style="7" customWidth="1"/>
    <col min="2" max="2" width="111.42578125" customWidth="1"/>
    <col min="4" max="4" width="18.42578125" customWidth="1"/>
    <col min="5" max="5" width="6.140625" customWidth="1"/>
    <col min="6" max="36" width="9.140625" style="7"/>
  </cols>
  <sheetData>
    <row r="1" spans="2:5" s="7" customFormat="1" ht="27" thickTop="1" x14ac:dyDescent="0.4">
      <c r="B1" s="55" t="s">
        <v>0</v>
      </c>
      <c r="C1" s="56"/>
      <c r="D1" s="57"/>
    </row>
    <row r="2" spans="2:5" s="7" customFormat="1" ht="24" customHeight="1" x14ac:dyDescent="0.35">
      <c r="B2" s="58" t="s">
        <v>36</v>
      </c>
      <c r="C2" s="59"/>
      <c r="D2" s="60"/>
      <c r="E2" s="33"/>
    </row>
    <row r="3" spans="2:5" s="7" customFormat="1" ht="15.75" customHeight="1" x14ac:dyDescent="0.25">
      <c r="B3" s="61" t="s">
        <v>1</v>
      </c>
      <c r="C3" s="62"/>
      <c r="D3" s="63"/>
    </row>
    <row r="4" spans="2:5" s="7" customFormat="1" ht="15" customHeight="1" x14ac:dyDescent="0.25">
      <c r="B4" s="64"/>
      <c r="C4" s="65"/>
      <c r="D4" s="66"/>
    </row>
    <row r="5" spans="2:5" s="7" customFormat="1" ht="18.75" x14ac:dyDescent="0.3">
      <c r="B5" s="1"/>
      <c r="C5" s="2"/>
      <c r="D5" s="3"/>
    </row>
    <row r="6" spans="2:5" s="7" customFormat="1" ht="18.75" x14ac:dyDescent="0.3">
      <c r="B6" s="44" t="s">
        <v>2</v>
      </c>
      <c r="C6" s="45"/>
      <c r="D6" s="46"/>
    </row>
    <row r="7" spans="2:5" s="7" customFormat="1" ht="18.75" x14ac:dyDescent="0.3">
      <c r="B7" s="4" t="s">
        <v>29</v>
      </c>
      <c r="C7" s="5"/>
      <c r="D7" s="6"/>
    </row>
    <row r="8" spans="2:5" s="7" customFormat="1" ht="18.75" x14ac:dyDescent="0.3">
      <c r="B8" s="4" t="s">
        <v>37</v>
      </c>
      <c r="C8" s="5"/>
      <c r="D8" s="6"/>
    </row>
    <row r="9" spans="2:5" s="7" customFormat="1" ht="16.5" customHeight="1" x14ac:dyDescent="0.25">
      <c r="B9" s="70" t="s">
        <v>38</v>
      </c>
      <c r="C9" s="71"/>
      <c r="D9" s="72"/>
    </row>
    <row r="10" spans="2:5" s="7" customFormat="1" ht="19.5" customHeight="1" x14ac:dyDescent="0.3">
      <c r="B10" s="4" t="s">
        <v>30</v>
      </c>
      <c r="C10" s="5"/>
      <c r="D10" s="6"/>
    </row>
    <row r="11" spans="2:5" s="7" customFormat="1" x14ac:dyDescent="0.25">
      <c r="B11" s="8"/>
      <c r="C11" s="9"/>
      <c r="D11" s="10"/>
    </row>
    <row r="12" spans="2:5" s="7" customFormat="1" x14ac:dyDescent="0.25">
      <c r="B12" s="22" t="s">
        <v>39</v>
      </c>
      <c r="C12" s="25"/>
      <c r="D12" s="26"/>
    </row>
    <row r="13" spans="2:5" s="7" customFormat="1" x14ac:dyDescent="0.25">
      <c r="B13" s="8" t="s">
        <v>40</v>
      </c>
      <c r="C13" s="9"/>
      <c r="D13" s="47">
        <v>10000</v>
      </c>
    </row>
    <row r="14" spans="2:5" s="7" customFormat="1" x14ac:dyDescent="0.25">
      <c r="B14" s="8" t="s">
        <v>31</v>
      </c>
      <c r="C14" s="9"/>
      <c r="D14" s="48">
        <v>10000</v>
      </c>
    </row>
    <row r="15" spans="2:5" s="7" customFormat="1" x14ac:dyDescent="0.25">
      <c r="B15" s="8" t="s">
        <v>32</v>
      </c>
      <c r="C15" s="9"/>
      <c r="D15" s="48">
        <v>10000</v>
      </c>
    </row>
    <row r="16" spans="2:5" s="7" customFormat="1" x14ac:dyDescent="0.25">
      <c r="B16" s="22" t="s">
        <v>41</v>
      </c>
      <c r="C16" s="23"/>
      <c r="D16" s="24">
        <f>SUM(D13:D15)</f>
        <v>30000</v>
      </c>
    </row>
    <row r="17" spans="1:36" s="7" customFormat="1" x14ac:dyDescent="0.25">
      <c r="B17" s="11" t="s">
        <v>33</v>
      </c>
      <c r="C17" s="21"/>
      <c r="D17" s="49">
        <v>0</v>
      </c>
    </row>
    <row r="18" spans="1:36" s="7" customFormat="1" x14ac:dyDescent="0.25">
      <c r="B18" s="22" t="s">
        <v>42</v>
      </c>
      <c r="C18" s="23"/>
      <c r="D18" s="24">
        <f>+D16-D17</f>
        <v>30000</v>
      </c>
      <c r="E18" s="43"/>
    </row>
    <row r="19" spans="1:36" s="15" customFormat="1" ht="14.25" customHeight="1" x14ac:dyDescent="0.25">
      <c r="A19" s="13"/>
      <c r="B19" s="8"/>
      <c r="C19" s="9"/>
      <c r="D19" s="10"/>
      <c r="E19" s="68">
        <f>+D29/D42</f>
        <v>0.5938697318007663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s="15" customFormat="1" ht="14.25" customHeight="1" thickBot="1" x14ac:dyDescent="0.3">
      <c r="A20" s="13"/>
      <c r="B20" s="27" t="s">
        <v>3</v>
      </c>
      <c r="C20" s="25"/>
      <c r="D20" s="37"/>
      <c r="E20" s="68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s="13" customFormat="1" ht="14.25" customHeight="1" thickTop="1" x14ac:dyDescent="0.25">
      <c r="B21" s="8" t="s">
        <v>4</v>
      </c>
      <c r="C21" s="9"/>
      <c r="D21" s="50">
        <v>10000</v>
      </c>
      <c r="E21" s="68"/>
    </row>
    <row r="22" spans="1:36" s="13" customFormat="1" ht="14.25" customHeight="1" x14ac:dyDescent="0.25">
      <c r="B22" s="8" t="s">
        <v>5</v>
      </c>
      <c r="C22" s="9"/>
      <c r="D22" s="51">
        <v>10000</v>
      </c>
      <c r="E22" s="68"/>
    </row>
    <row r="23" spans="1:36" s="13" customFormat="1" ht="14.25" customHeight="1" x14ac:dyDescent="0.25">
      <c r="B23" s="8" t="s">
        <v>6</v>
      </c>
      <c r="C23" s="9"/>
      <c r="D23" s="51">
        <v>10000</v>
      </c>
      <c r="E23" s="68"/>
    </row>
    <row r="24" spans="1:36" s="13" customFormat="1" ht="14.25" customHeight="1" x14ac:dyDescent="0.25">
      <c r="B24" s="8" t="s">
        <v>7</v>
      </c>
      <c r="C24" s="9"/>
      <c r="D24" s="51">
        <v>10000</v>
      </c>
      <c r="E24" s="68"/>
    </row>
    <row r="25" spans="1:36" s="13" customFormat="1" ht="14.25" customHeight="1" x14ac:dyDescent="0.25">
      <c r="B25" s="8" t="s">
        <v>8</v>
      </c>
      <c r="C25" s="9"/>
      <c r="D25" s="51">
        <v>5000</v>
      </c>
      <c r="E25" s="68"/>
    </row>
    <row r="26" spans="1:36" ht="15.75" thickBot="1" x14ac:dyDescent="0.3">
      <c r="B26" s="8" t="s">
        <v>9</v>
      </c>
      <c r="C26" s="9"/>
      <c r="D26" s="52">
        <v>2500</v>
      </c>
      <c r="E26" s="68"/>
      <c r="F26" s="7" t="s">
        <v>19</v>
      </c>
      <c r="H26" s="7" t="s">
        <v>19</v>
      </c>
    </row>
    <row r="27" spans="1:36" ht="16.5" thickTop="1" thickBot="1" x14ac:dyDescent="0.3">
      <c r="B27" s="22" t="s">
        <v>10</v>
      </c>
      <c r="C27" s="23"/>
      <c r="D27" s="39">
        <f>SUM(D21:D26)</f>
        <v>47500</v>
      </c>
      <c r="E27" s="68"/>
    </row>
    <row r="28" spans="1:36" ht="31.5" thickTop="1" thickBot="1" x14ac:dyDescent="0.3">
      <c r="B28" s="41" t="s">
        <v>11</v>
      </c>
      <c r="C28" s="21"/>
      <c r="D28" s="53">
        <v>0</v>
      </c>
      <c r="E28" s="68"/>
    </row>
    <row r="29" spans="1:36" ht="15.75" thickTop="1" x14ac:dyDescent="0.25">
      <c r="B29" s="22" t="s">
        <v>34</v>
      </c>
      <c r="C29" s="23"/>
      <c r="D29" s="38">
        <f>+D18+D27</f>
        <v>77500</v>
      </c>
      <c r="E29" s="69"/>
    </row>
    <row r="30" spans="1:36" x14ac:dyDescent="0.25">
      <c r="B30" s="4"/>
      <c r="C30" s="9"/>
      <c r="D30" s="12"/>
      <c r="E30" s="42"/>
    </row>
    <row r="31" spans="1:36" x14ac:dyDescent="0.25">
      <c r="B31" s="22" t="s">
        <v>24</v>
      </c>
      <c r="C31" s="17" t="s">
        <v>20</v>
      </c>
      <c r="D31" s="24">
        <f>+(D29/12)*3</f>
        <v>19375</v>
      </c>
      <c r="E31" s="33"/>
    </row>
    <row r="32" spans="1:36" s="7" customFormat="1" x14ac:dyDescent="0.25">
      <c r="B32" s="8"/>
      <c r="C32" s="9"/>
      <c r="D32" s="12"/>
    </row>
    <row r="33" spans="2:5" s="7" customFormat="1" ht="15.75" thickBot="1" x14ac:dyDescent="0.3">
      <c r="B33" s="22" t="s">
        <v>12</v>
      </c>
      <c r="C33" s="25"/>
      <c r="D33" s="35"/>
    </row>
    <row r="34" spans="2:5" s="7" customFormat="1" ht="15.75" thickTop="1" x14ac:dyDescent="0.25">
      <c r="B34" s="8" t="s">
        <v>13</v>
      </c>
      <c r="C34" s="9"/>
      <c r="D34" s="50">
        <v>30000</v>
      </c>
      <c r="E34" s="67">
        <f>+D38/D42</f>
        <v>0.4061302681992337</v>
      </c>
    </row>
    <row r="35" spans="2:5" s="7" customFormat="1" x14ac:dyDescent="0.25">
      <c r="B35" s="8" t="s">
        <v>14</v>
      </c>
      <c r="C35" s="9"/>
      <c r="D35" s="51">
        <v>20000</v>
      </c>
      <c r="E35" s="68"/>
    </row>
    <row r="36" spans="2:5" s="7" customFormat="1" x14ac:dyDescent="0.25">
      <c r="B36" s="8" t="s">
        <v>15</v>
      </c>
      <c r="C36" s="9"/>
      <c r="D36" s="51">
        <v>0</v>
      </c>
      <c r="E36" s="68"/>
    </row>
    <row r="37" spans="2:5" s="7" customFormat="1" ht="15.75" thickBot="1" x14ac:dyDescent="0.3">
      <c r="B37" s="8" t="s">
        <v>16</v>
      </c>
      <c r="C37" s="14"/>
      <c r="D37" s="52">
        <v>3000</v>
      </c>
      <c r="E37" s="68"/>
    </row>
    <row r="38" spans="2:5" s="7" customFormat="1" ht="15.75" thickTop="1" x14ac:dyDescent="0.25">
      <c r="B38" s="22" t="s">
        <v>17</v>
      </c>
      <c r="C38" s="25"/>
      <c r="D38" s="36">
        <f>SUM(D34:D37)</f>
        <v>53000</v>
      </c>
      <c r="E38" s="69"/>
    </row>
    <row r="39" spans="2:5" s="7" customFormat="1" x14ac:dyDescent="0.25">
      <c r="B39" s="4"/>
      <c r="C39" s="9"/>
      <c r="D39" s="16"/>
    </row>
    <row r="40" spans="2:5" s="7" customFormat="1" x14ac:dyDescent="0.25">
      <c r="B40" s="22" t="s">
        <v>24</v>
      </c>
      <c r="C40" s="17" t="s">
        <v>22</v>
      </c>
      <c r="D40" s="24">
        <f>+(D38/12)*3</f>
        <v>13250</v>
      </c>
    </row>
    <row r="41" spans="2:5" s="7" customFormat="1" x14ac:dyDescent="0.25">
      <c r="B41" s="4"/>
      <c r="C41" s="9"/>
      <c r="D41" s="16"/>
    </row>
    <row r="42" spans="2:5" s="7" customFormat="1" x14ac:dyDescent="0.25">
      <c r="B42" s="22" t="s">
        <v>18</v>
      </c>
      <c r="C42" s="25"/>
      <c r="D42" s="32">
        <f>+D29+D38</f>
        <v>130500</v>
      </c>
      <c r="E42" s="34">
        <f>+E19+E34</f>
        <v>1</v>
      </c>
    </row>
    <row r="43" spans="2:5" s="7" customFormat="1" x14ac:dyDescent="0.25">
      <c r="B43" s="4"/>
      <c r="C43" s="9"/>
      <c r="D43" s="16"/>
    </row>
    <row r="44" spans="2:5" s="7" customFormat="1" x14ac:dyDescent="0.25">
      <c r="B44" s="27" t="s">
        <v>35</v>
      </c>
      <c r="C44" s="18" t="s">
        <v>23</v>
      </c>
      <c r="D44" s="28">
        <f>+D31+D40</f>
        <v>32625</v>
      </c>
    </row>
    <row r="45" spans="2:5" s="7" customFormat="1" x14ac:dyDescent="0.25">
      <c r="B45" s="8"/>
      <c r="C45" s="9"/>
      <c r="D45" s="10"/>
    </row>
    <row r="46" spans="2:5" s="7" customFormat="1" x14ac:dyDescent="0.25">
      <c r="B46" s="27" t="s">
        <v>21</v>
      </c>
      <c r="C46" s="18" t="s">
        <v>25</v>
      </c>
      <c r="D46" s="28">
        <v>40000</v>
      </c>
    </row>
    <row r="47" spans="2:5" s="7" customFormat="1" x14ac:dyDescent="0.25">
      <c r="B47" s="8"/>
      <c r="C47" s="9"/>
      <c r="D47" s="10"/>
    </row>
    <row r="48" spans="2:5" s="7" customFormat="1" x14ac:dyDescent="0.25">
      <c r="B48" s="29" t="s">
        <v>43</v>
      </c>
      <c r="C48" s="20" t="s">
        <v>26</v>
      </c>
      <c r="D48" s="30">
        <f>IF(D44&lt;D46,D44,D46)</f>
        <v>32625</v>
      </c>
    </row>
    <row r="49" spans="2:4" s="7" customFormat="1" ht="15.75" thickBot="1" x14ac:dyDescent="0.3">
      <c r="B49" s="11"/>
      <c r="C49" s="21"/>
      <c r="D49" s="40"/>
    </row>
    <row r="50" spans="2:4" s="7" customFormat="1" ht="16.5" thickTop="1" thickBot="1" x14ac:dyDescent="0.3">
      <c r="B50" s="31" t="s">
        <v>28</v>
      </c>
      <c r="C50" s="19" t="s">
        <v>27</v>
      </c>
      <c r="D50" s="54">
        <v>5</v>
      </c>
    </row>
    <row r="51" spans="2:4" s="7" customFormat="1" ht="15.75" thickTop="1" x14ac:dyDescent="0.25"/>
    <row r="52" spans="2:4" s="7" customFormat="1" x14ac:dyDescent="0.25"/>
    <row r="53" spans="2:4" s="7" customFormat="1" x14ac:dyDescent="0.25"/>
    <row r="54" spans="2:4" s="7" customFormat="1" x14ac:dyDescent="0.25"/>
    <row r="55" spans="2:4" s="7" customFormat="1" x14ac:dyDescent="0.25"/>
    <row r="56" spans="2:4" s="7" customFormat="1" x14ac:dyDescent="0.25"/>
    <row r="57" spans="2:4" x14ac:dyDescent="0.25">
      <c r="B57" s="7"/>
      <c r="C57" s="7"/>
      <c r="D57" s="7"/>
    </row>
    <row r="58" spans="2:4" x14ac:dyDescent="0.25">
      <c r="B58" s="7"/>
      <c r="C58" s="7"/>
      <c r="D58" s="7"/>
    </row>
    <row r="59" spans="2:4" x14ac:dyDescent="0.25">
      <c r="B59" s="7"/>
      <c r="C59" s="7"/>
      <c r="D59" s="7"/>
    </row>
    <row r="60" spans="2:4" x14ac:dyDescent="0.25">
      <c r="B60" s="7"/>
      <c r="C60" s="7"/>
      <c r="D60" s="7"/>
    </row>
    <row r="61" spans="2:4" x14ac:dyDescent="0.25">
      <c r="B61" s="7"/>
      <c r="C61" s="7"/>
      <c r="D61" s="7"/>
    </row>
    <row r="62" spans="2:4" x14ac:dyDescent="0.25">
      <c r="B62" s="7"/>
      <c r="C62" s="7"/>
      <c r="D62" s="7"/>
    </row>
    <row r="63" spans="2:4" x14ac:dyDescent="0.25">
      <c r="B63" s="7"/>
      <c r="C63" s="7"/>
      <c r="D63" s="7"/>
    </row>
    <row r="64" spans="2:4" x14ac:dyDescent="0.25">
      <c r="B64" s="7"/>
      <c r="C64" s="7"/>
      <c r="D64" s="7"/>
    </row>
    <row r="65" spans="2:4" x14ac:dyDescent="0.25">
      <c r="B65" s="7"/>
      <c r="C65" s="7"/>
      <c r="D65" s="7"/>
    </row>
    <row r="66" spans="2:4" x14ac:dyDescent="0.25">
      <c r="B66" s="7"/>
      <c r="C66" s="7"/>
      <c r="D66" s="7"/>
    </row>
    <row r="67" spans="2:4" x14ac:dyDescent="0.25">
      <c r="B67" s="7"/>
      <c r="C67" s="7"/>
      <c r="D67" s="7"/>
    </row>
    <row r="68" spans="2:4" x14ac:dyDescent="0.25">
      <c r="B68" s="7"/>
      <c r="C68" s="7"/>
      <c r="D68" s="7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7"/>
      <c r="C71" s="7"/>
      <c r="D71" s="7"/>
    </row>
    <row r="72" spans="2:4" x14ac:dyDescent="0.25">
      <c r="B72" s="7"/>
      <c r="C72" s="7"/>
      <c r="D72" s="7"/>
    </row>
    <row r="73" spans="2:4" x14ac:dyDescent="0.25">
      <c r="B73" s="7"/>
      <c r="C73" s="7"/>
      <c r="D73" s="7"/>
    </row>
    <row r="74" spans="2:4" x14ac:dyDescent="0.25">
      <c r="B74" s="7"/>
      <c r="C74" s="7"/>
      <c r="D74" s="7"/>
    </row>
  </sheetData>
  <sheetProtection password="B90F" sheet="1" objects="1" scenarios="1" selectLockedCells="1"/>
  <mergeCells count="6">
    <mergeCell ref="B1:D1"/>
    <mergeCell ref="B2:D2"/>
    <mergeCell ref="B3:D4"/>
    <mergeCell ref="E34:E38"/>
    <mergeCell ref="B9:D9"/>
    <mergeCell ref="E19:E29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Farrand O. Logan</dc:creator>
  <cp:lastModifiedBy>Warner, Jason L.</cp:lastModifiedBy>
  <cp:lastPrinted>2020-08-16T23:17:09Z</cp:lastPrinted>
  <dcterms:created xsi:type="dcterms:W3CDTF">2020-08-10T03:35:34Z</dcterms:created>
  <dcterms:modified xsi:type="dcterms:W3CDTF">2020-08-19T15:19:25Z</dcterms:modified>
</cp:coreProperties>
</file>